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_" sheetId="1" r:id="rId4"/>
    <sheet state="visible" name="STR_buffer" sheetId="2" r:id="rId5"/>
  </sheets>
  <definedNames/>
  <calcPr/>
</workbook>
</file>

<file path=xl/sharedStrings.xml><?xml version="1.0" encoding="utf-8"?>
<sst xmlns="http://schemas.openxmlformats.org/spreadsheetml/2006/main" count="29" uniqueCount="22">
  <si>
    <r>
      <rPr>
        <rFont val="Consolas"/>
        <color theme="1"/>
        <sz val="10.0"/>
      </rPr>
      <t>Stratum (</t>
    </r>
    <r>
      <rPr>
        <rFont val="Consolas"/>
        <i/>
        <color theme="1"/>
        <sz val="10.0"/>
      </rPr>
      <t>h</t>
    </r>
    <r>
      <rPr>
        <rFont val="Consolas"/>
        <color theme="1"/>
        <sz val="10.0"/>
      </rPr>
      <t>)</t>
    </r>
  </si>
  <si>
    <t>Forest (2)</t>
  </si>
  <si>
    <t>Non-forest (3)</t>
  </si>
  <si>
    <t>Forest Dist.</t>
  </si>
  <si>
    <t>Total</t>
  </si>
  <si>
    <t>Area [m2]</t>
  </si>
  <si>
    <t>Wh</t>
  </si>
  <si>
    <t>qh</t>
  </si>
  <si>
    <r>
      <rPr>
        <rFont val="Consolas"/>
        <color theme="1"/>
        <sz val="10.0"/>
      </rPr>
      <t>SD</t>
    </r>
    <r>
      <rPr>
        <rFont val="Consolas"/>
        <i/>
        <color theme="1"/>
        <sz val="10.0"/>
      </rPr>
      <t>h</t>
    </r>
  </si>
  <si>
    <r>
      <rPr>
        <rFont val="Consolas"/>
        <color theme="1"/>
        <sz val="10.0"/>
      </rPr>
      <t>SD</t>
    </r>
    <r>
      <rPr>
        <rFont val="Consolas"/>
        <i/>
        <color theme="1"/>
        <sz val="10.0"/>
      </rPr>
      <t>h</t>
    </r>
    <r>
      <rPr>
        <rFont val="Consolas"/>
        <color theme="1"/>
        <sz val="10.0"/>
      </rPr>
      <t xml:space="preserve"> x </t>
    </r>
    <r>
      <rPr>
        <rFont val="Consolas"/>
        <i/>
        <color theme="1"/>
        <sz val="10.0"/>
      </rPr>
      <t>Wh</t>
    </r>
  </si>
  <si>
    <r>
      <rPr>
        <rFont val="Consolas"/>
        <i/>
        <color theme="1"/>
        <sz val="10.0"/>
      </rPr>
      <t>MoE</t>
    </r>
    <r>
      <rPr>
        <rFont val="Consolas"/>
        <i/>
        <color theme="1"/>
        <sz val="10.0"/>
      </rPr>
      <t xml:space="preserve"> [%]</t>
    </r>
  </si>
  <si>
    <t>SE(p^)</t>
  </si>
  <si>
    <t>n</t>
  </si>
  <si>
    <r>
      <rPr>
        <rFont val="Consolas"/>
        <color theme="1"/>
        <sz val="10.0"/>
      </rPr>
      <t>Stratum (</t>
    </r>
    <r>
      <rPr>
        <rFont val="Consolas"/>
        <i/>
        <color theme="1"/>
        <sz val="10.0"/>
      </rPr>
      <t>h</t>
    </r>
    <r>
      <rPr>
        <rFont val="Consolas"/>
        <color theme="1"/>
        <sz val="10.0"/>
      </rPr>
      <t>)</t>
    </r>
  </si>
  <si>
    <t>Forest. dist.</t>
  </si>
  <si>
    <t>F.D. buffer</t>
  </si>
  <si>
    <r>
      <rPr>
        <rFont val="Consolas"/>
        <color theme="1"/>
        <sz val="10.0"/>
      </rPr>
      <t>SD</t>
    </r>
    <r>
      <rPr>
        <rFont val="Consolas"/>
        <i/>
        <color theme="1"/>
        <sz val="10.0"/>
      </rPr>
      <t>h</t>
    </r>
  </si>
  <si>
    <r>
      <rPr>
        <rFont val="Consolas"/>
        <color theme="1"/>
        <sz val="10.0"/>
      </rPr>
      <t>SD</t>
    </r>
    <r>
      <rPr>
        <rFont val="Consolas"/>
        <i/>
        <color theme="1"/>
        <sz val="10.0"/>
      </rPr>
      <t>h</t>
    </r>
    <r>
      <rPr>
        <rFont val="Consolas"/>
        <color theme="1"/>
        <sz val="10.0"/>
      </rPr>
      <t xml:space="preserve"> x </t>
    </r>
    <r>
      <rPr>
        <rFont val="Consolas"/>
        <i/>
        <color theme="1"/>
        <sz val="10.0"/>
      </rPr>
      <t>Wh</t>
    </r>
  </si>
  <si>
    <r>
      <rPr>
        <rFont val="Consolas"/>
        <i/>
        <color theme="1"/>
        <sz val="10.0"/>
      </rPr>
      <t>MoE</t>
    </r>
    <r>
      <rPr>
        <rFont val="Consolas"/>
        <i/>
        <color theme="1"/>
        <sz val="10.0"/>
      </rPr>
      <t xml:space="preserve"> [%]</t>
    </r>
  </si>
  <si>
    <r>
      <rPr>
        <rFont val="Consolas"/>
        <color theme="1"/>
        <sz val="10.0"/>
      </rPr>
      <t>SE(</t>
    </r>
    <r>
      <rPr>
        <rFont val="Consolas"/>
        <i/>
        <color theme="1"/>
        <sz val="10.0"/>
      </rPr>
      <t>p^</t>
    </r>
    <r>
      <rPr>
        <rFont val="Consolas"/>
        <color theme="1"/>
        <sz val="10.0"/>
      </rPr>
      <t>)</t>
    </r>
  </si>
  <si>
    <r>
      <rPr>
        <rFont val="Consolas"/>
        <i/>
        <color theme="1"/>
        <sz val="10.0"/>
      </rPr>
      <t xml:space="preserve">nh </t>
    </r>
    <r>
      <rPr>
        <rFont val="Consolas"/>
        <color theme="1"/>
        <sz val="10.0"/>
      </rPr>
      <t>(prop.)</t>
    </r>
  </si>
  <si>
    <r>
      <rPr>
        <rFont val="Consolas"/>
        <i/>
        <color theme="1"/>
        <sz val="10.0"/>
      </rPr>
      <t>nh</t>
    </r>
    <r>
      <rPr>
        <rFont val="Consolas"/>
        <color theme="1"/>
        <sz val="10.0"/>
      </rPr>
      <t xml:space="preserve"> (final)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</si>
</sst>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0.00000"/>
  </numFmts>
  <fonts count="7">
    <font>
      <sz val="10.0"/>
      <color rgb="FF000000"/>
      <name val="Arial"/>
    </font>
    <font>
      <sz val="10.0"/>
      <color theme="1"/>
      <name val="Consolas"/>
    </font>
    <font>
      <sz val="10.0"/>
      <name val="Consolas"/>
    </font>
    <font>
      <i/>
      <sz val="10.0"/>
      <name val="Consolas"/>
    </font>
    <font>
      <sz val="10.0"/>
      <color rgb="FF000000"/>
      <name val="Consolas"/>
    </font>
    <font>
      <i/>
      <sz val="10.0"/>
      <color theme="1"/>
      <name val="Consolas"/>
    </font>
    <font>
      <sz val="10.0"/>
      <color rgb="FF1155CC"/>
      <name val="Consolas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Font="1"/>
    <xf borderId="0" fillId="0" fontId="1" numFmtId="164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1" numFmtId="165" xfId="0" applyAlignment="1" applyFont="1" applyNumberFormat="1">
      <alignment horizontal="right" vertical="bottom"/>
    </xf>
    <xf borderId="0" fillId="0" fontId="2" numFmtId="0" xfId="0" applyAlignment="1" applyFont="1">
      <alignment readingOrder="0"/>
    </xf>
    <xf borderId="0" fillId="0" fontId="1" numFmtId="0" xfId="0" applyAlignment="1" applyFont="1">
      <alignment vertical="bottom"/>
    </xf>
    <xf borderId="0" fillId="2" fontId="4" numFmtId="0" xfId="0" applyFill="1" applyFont="1"/>
    <xf borderId="0" fillId="0" fontId="5" numFmtId="0" xfId="0" applyAlignment="1" applyFont="1">
      <alignment vertical="bottom"/>
    </xf>
    <xf borderId="0" fillId="0" fontId="1" numFmtId="0" xfId="0" applyAlignment="1" applyFont="1">
      <alignment readingOrder="0"/>
    </xf>
    <xf borderId="0" fillId="2" fontId="6" numFmtId="0" xfId="0" applyFont="1"/>
    <xf borderId="0" fillId="0" fontId="1" numFmtId="0" xfId="0" applyFont="1"/>
    <xf borderId="0" fillId="2" fontId="1" numFmtId="0" xfId="0" applyFont="1"/>
    <xf borderId="0" fillId="0" fontId="1" numFmtId="1" xfId="0" applyAlignment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8.57"/>
    <col customWidth="1" min="4" max="4" width="17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3" t="s">
        <v>5</v>
      </c>
      <c r="B2" s="5">
        <f>625597113080.214+32599448433</f>
        <v>658196561513</v>
      </c>
      <c r="C2" s="6">
        <v>4.62219395097136E11</v>
      </c>
      <c r="D2" s="6">
        <v>1.55943532812838E10</v>
      </c>
      <c r="E2" s="5">
        <f>SUM(B2:D2)</f>
        <v>1136010309892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7" t="s">
        <v>6</v>
      </c>
      <c r="B3" s="8">
        <f t="shared" ref="B3:E3" si="1">B2/$E$2</f>
        <v>0.5793931233</v>
      </c>
      <c r="C3" s="8">
        <f t="shared" si="1"/>
        <v>0.4068795777</v>
      </c>
      <c r="D3" s="8">
        <f t="shared" si="1"/>
        <v>0.01372729908</v>
      </c>
      <c r="E3" s="8">
        <f t="shared" si="1"/>
        <v>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7" t="s">
        <v>7</v>
      </c>
      <c r="B4" s="9">
        <v>0.001</v>
      </c>
      <c r="C4" s="9">
        <v>0.002</v>
      </c>
      <c r="D4" s="2">
        <v>0.8</v>
      </c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10" t="s">
        <v>8</v>
      </c>
      <c r="B5" s="11">
        <f t="shared" ref="B5:D5" si="2">sqrt(B4*(1-B4))</f>
        <v>0.03160696126</v>
      </c>
      <c r="C5" s="11">
        <f t="shared" si="2"/>
        <v>0.04467661581</v>
      </c>
      <c r="D5" s="11">
        <f t="shared" si="2"/>
        <v>0.4</v>
      </c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0" t="s">
        <v>9</v>
      </c>
      <c r="B6" s="10">
        <f t="shared" ref="B6:D6" si="3">B5*B3</f>
        <v>0.018312856</v>
      </c>
      <c r="C6" s="10">
        <f t="shared" si="3"/>
        <v>0.01817800257</v>
      </c>
      <c r="D6" s="10">
        <f t="shared" si="3"/>
        <v>0.005490919632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2" t="s">
        <v>10</v>
      </c>
      <c r="B7" s="4"/>
      <c r="C7" s="3"/>
      <c r="D7" s="9">
        <v>25.0</v>
      </c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2" t="s">
        <v>11</v>
      </c>
      <c r="B8" s="4"/>
      <c r="C8" s="3"/>
      <c r="D8" s="13">
        <f>(D7/100)*D3/2</f>
        <v>0.001715912385</v>
      </c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7" t="s">
        <v>12</v>
      </c>
      <c r="B9" s="3"/>
      <c r="C9" s="3"/>
      <c r="D9" s="3"/>
      <c r="E9" s="14">
        <f>(sum(B6:D6)/D8)^2</f>
        <v>598.5927355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0" t="s">
        <v>13</v>
      </c>
      <c r="B1" s="10" t="s">
        <v>1</v>
      </c>
      <c r="C1" s="10" t="s">
        <v>2</v>
      </c>
      <c r="D1" s="10" t="s">
        <v>14</v>
      </c>
      <c r="E1" s="10" t="s">
        <v>15</v>
      </c>
      <c r="F1" s="10" t="s">
        <v>4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10" t="s">
        <v>5</v>
      </c>
      <c r="B2" s="5">
        <v>6.25597113080214E11</v>
      </c>
      <c r="C2" s="5">
        <v>4.62219395097136E11</v>
      </c>
      <c r="D2" s="5">
        <v>1.55943532812838E10</v>
      </c>
      <c r="E2" s="5">
        <v>3.25994484330209E10</v>
      </c>
      <c r="F2" s="5">
        <f>SUM(B2:E2)</f>
        <v>1136010309892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12" t="s">
        <v>6</v>
      </c>
      <c r="B3" s="8">
        <f t="shared" ref="B3:F3" si="1">B2/$F$2</f>
        <v>0.5506966861</v>
      </c>
      <c r="C3" s="8">
        <f t="shared" si="1"/>
        <v>0.4068795777</v>
      </c>
      <c r="D3" s="8">
        <f t="shared" si="1"/>
        <v>0.01372729908</v>
      </c>
      <c r="E3" s="8">
        <f t="shared" si="1"/>
        <v>0.02869643713</v>
      </c>
      <c r="F3" s="8">
        <f t="shared" si="1"/>
        <v>1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2" t="s">
        <v>7</v>
      </c>
      <c r="B4" s="13">
        <v>5.0E-4</v>
      </c>
      <c r="C4" s="13">
        <v>0.002</v>
      </c>
      <c r="D4" s="1">
        <v>0.8</v>
      </c>
      <c r="E4" s="1">
        <v>0.0075</v>
      </c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0" t="s">
        <v>16</v>
      </c>
      <c r="B5" s="16">
        <f t="shared" ref="B5:E5" si="2">sqrt(B4*(1-B4))</f>
        <v>0.02235508891</v>
      </c>
      <c r="C5" s="16">
        <f t="shared" si="2"/>
        <v>0.04467661581</v>
      </c>
      <c r="D5" s="16">
        <f t="shared" si="2"/>
        <v>0.4</v>
      </c>
      <c r="E5" s="16">
        <f t="shared" si="2"/>
        <v>0.08627716963</v>
      </c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10" t="s">
        <v>17</v>
      </c>
      <c r="B6" s="10">
        <f t="shared" ref="B6:E6" si="3">B5*B3</f>
        <v>0.01231087338</v>
      </c>
      <c r="C6" s="10">
        <f t="shared" si="3"/>
        <v>0.01817800257</v>
      </c>
      <c r="D6" s="10">
        <f t="shared" si="3"/>
        <v>0.005490919632</v>
      </c>
      <c r="E6" s="10">
        <f t="shared" si="3"/>
        <v>0.002475847374</v>
      </c>
      <c r="F6" s="10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2" t="s">
        <v>18</v>
      </c>
      <c r="B7" s="15"/>
      <c r="C7" s="10"/>
      <c r="D7" s="13">
        <v>25.0</v>
      </c>
      <c r="E7" s="10"/>
      <c r="F7" s="10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10" t="s">
        <v>19</v>
      </c>
      <c r="B8" s="15"/>
      <c r="C8" s="10"/>
      <c r="D8" s="13">
        <f>(D7/100)*D3/2</f>
        <v>0.001715912385</v>
      </c>
      <c r="E8" s="10"/>
      <c r="F8" s="10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12" t="s">
        <v>12</v>
      </c>
      <c r="B9" s="10"/>
      <c r="C9" s="10"/>
      <c r="D9" s="10"/>
      <c r="E9" s="15"/>
      <c r="F9" s="16">
        <f>(sum(B6:E6)/D8)^2</f>
        <v>502.2615541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" t="s">
        <v>20</v>
      </c>
      <c r="B10" s="17">
        <f t="shared" ref="B10:F10" si="4">B3*$F$9</f>
        <v>276.5937734</v>
      </c>
      <c r="C10" s="17">
        <f t="shared" si="4"/>
        <v>204.359969</v>
      </c>
      <c r="D10" s="17">
        <f t="shared" si="4"/>
        <v>6.894694569</v>
      </c>
      <c r="E10" s="17">
        <f t="shared" si="4"/>
        <v>14.41311711</v>
      </c>
      <c r="F10" s="17">
        <f t="shared" si="4"/>
        <v>502.2615541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13" t="s">
        <v>21</v>
      </c>
      <c r="B11" s="17">
        <v>275.0</v>
      </c>
      <c r="C11" s="17">
        <v>200.0</v>
      </c>
      <c r="D11" s="17">
        <v>30.0</v>
      </c>
      <c r="E11" s="17">
        <v>30.0</v>
      </c>
      <c r="F11" s="17">
        <f>sum(B11:E11)</f>
        <v>535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drawing r:id="rId1"/>
</worksheet>
</file>